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G1031_1022200903383 (2023-2025)\[02]-Инвестиционные_проекты\M_BGES_1.3.4.1-1_-_Приобретение_ПО\"/>
    </mc:Choice>
  </mc:AlternateContent>
  <bookViews>
    <workbookView xWindow="0" yWindow="0" windowWidth="28800" windowHeight="12435"/>
  </bookViews>
  <sheets>
    <sheet name="АО&quot;Барнаульская горэлектросеть&quot;" sheetId="1" r:id="rId1"/>
    <sheet name="Отчет о закупках" sheetId="6" r:id="rId2"/>
  </sheets>
  <definedNames>
    <definedName name="_xlnm.Print_Area" localSheetId="0">'АО"Барнаульская горэлектросеть"'!$A$1:$G$95</definedName>
    <definedName name="_xlnm.Print_Area" localSheetId="1">'Отчет о закупках'!$A$1:$S$17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6" i="1" l="1"/>
  <c r="F67" i="1"/>
  <c r="F68" i="1"/>
  <c r="F69" i="1"/>
  <c r="F70" i="1"/>
  <c r="F71" i="1"/>
  <c r="F72" i="1"/>
  <c r="F73" i="1"/>
  <c r="F74" i="1"/>
  <c r="F75" i="1"/>
  <c r="F66" i="1"/>
  <c r="F76" i="1" l="1"/>
  <c r="J17" i="6" l="1"/>
  <c r="J16" i="6"/>
  <c r="K16" i="6" s="1"/>
  <c r="K17" i="6" s="1"/>
  <c r="F16" i="6"/>
  <c r="A9" i="6" l="1"/>
  <c r="A6" i="6"/>
  <c r="A4" i="6" l="1"/>
  <c r="A4" i="1" l="1"/>
</calcChain>
</file>

<file path=xl/sharedStrings.xml><?xml version="1.0" encoding="utf-8"?>
<sst xmlns="http://schemas.openxmlformats.org/spreadsheetml/2006/main" count="220" uniqueCount="170">
  <si>
    <t xml:space="preserve"> Паспорт инвестиционного объекта (проекта)</t>
  </si>
  <si>
    <t>Наименование инвестиционного проекта</t>
  </si>
  <si>
    <t>Идентификатор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</si>
  <si>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</si>
  <si>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</si>
  <si>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</si>
  <si>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</si>
  <si>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</si>
  <si>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Тип проекта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</si>
  <si>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</si>
  <si>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Организационный статус проекта</t>
  </si>
  <si>
    <t>не требуется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</si>
  <si>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</si>
  <si>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</si>
  <si>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</si>
  <si>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</si>
  <si>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</si>
  <si>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</si>
  <si>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</si>
  <si>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</si>
  <si>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</si>
  <si>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</si>
  <si>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</si>
  <si>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</si>
  <si>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</si>
  <si>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</si>
  <si>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</si>
  <si>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</si>
  <si>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</si>
  <si>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</si>
  <si>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</si>
  <si>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</si>
  <si>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</si>
  <si>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</si>
  <si>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</si>
  <si>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</si>
  <si>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</si>
  <si>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</si>
  <si>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</si>
  <si>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</si>
  <si>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</si>
  <si>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</si>
  <si>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</si>
  <si>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Краткая характеристика методологии расчета</t>
  </si>
  <si>
    <t>44.1</t>
  </si>
  <si>
    <t>44.2</t>
  </si>
  <si>
    <t>44.3</t>
  </si>
  <si>
    <t>Наименование цены, регион</t>
  </si>
  <si>
    <t>Сроки реализации проекта и подрядчики по этапам проекта</t>
  </si>
  <si>
    <t>45.1</t>
  </si>
  <si>
    <t>45.2</t>
  </si>
  <si>
    <t>45.3</t>
  </si>
  <si>
    <t>45.4</t>
  </si>
  <si>
    <t>Этапы проекта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</si>
  <si>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</si>
  <si>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</si>
  <si>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</si>
  <si>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</si>
  <si>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</si>
  <si>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</si>
  <si>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</si>
  <si>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</si>
  <si>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</si>
  <si>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</si>
  <si>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</si>
  <si>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</si>
  <si>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</si>
  <si>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</si>
  <si>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Всего - полная оценка стоимости проекта</t>
  </si>
  <si>
    <t>Комментарии</t>
  </si>
  <si>
    <t>Расположение объектов инвестиционного проекта - схема (если применимо)</t>
  </si>
  <si>
    <t>АО "Барнаульская горэлектросеть"</t>
  </si>
  <si>
    <t>-</t>
  </si>
  <si>
    <t>Алтайский край</t>
  </si>
  <si>
    <t>г. Барнаул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</si>
  <si>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</si>
  <si>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 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</si>
  <si>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
(гиперссылки на документы в случае наличия)</t>
  </si>
  <si>
    <t>Наименование показателя, 
единицы измерения</t>
  </si>
  <si>
    <t>Фактическое значение показателя до реализации проекта 
(если применимо)</t>
  </si>
  <si>
    <t>Планируемое значение показателя после реализации проекта (на этапе эксплуатации) (если применимо)</t>
  </si>
  <si>
    <t>Оценка влияния проекта на конечную цену товара (услуги) для потребителя (если применимо)</t>
  </si>
  <si>
    <t>Оценка изменения 
в результате проекта</t>
  </si>
  <si>
    <t>По результатам закупочных процедур</t>
  </si>
  <si>
    <t>Основные подрядчики
(если выбраны)</t>
  </si>
  <si>
    <t>Срок реализации (квартал, год) - 
фактические (для реализуемых / реализованных этапов) и плановые</t>
  </si>
  <si>
    <t>Текущее фактическое значение показателя (до реализации проекта) 
(если применимо)</t>
  </si>
  <si>
    <t>Целевое значение по итогам реализации проекта и год достижения 
(если применимо)</t>
  </si>
  <si>
    <t>Краткая характеристика технологии / технических решений, применяемых на вводимых объектах инвестиций (если применимо) (гиперссылка на техническое задание на разработку проекта, в случае наличия)</t>
  </si>
  <si>
    <t>Контакты для запроса информации по проекту 
(почтовый адрес, телефон, e-mail)</t>
  </si>
  <si>
    <t>Сбытовая надбавка 
гарантирующего поставщика, 
Алтайский край, 
г. Барнаул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</si>
  <si>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</si>
  <si>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
(если применимо)</t>
  </si>
  <si>
    <t>Алтайский край, г. Барнаул, ул. Деповская, 19 / ул. Ползунова, 50</t>
  </si>
  <si>
    <t>Основные физические / технические показатели вводимых объектов инвестиций</t>
  </si>
  <si>
    <t>Территории / муниципальные образования, на которых реализуется проект</t>
  </si>
  <si>
    <t>Плановые технико-экономические показатели проекта / инфраструктурной сети с учетом проекта на этапе эксплуатации 
(в т.ч. показатели загрузки объекта)</t>
  </si>
  <si>
    <t>50.1</t>
  </si>
  <si>
    <t>50.2</t>
  </si>
  <si>
    <t>50.3</t>
  </si>
  <si>
    <t>50.4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</si>
  <si>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</si>
  <si>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</si>
  <si>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
ЕЭС России или технологически изолированных ТЭС</t>
  </si>
  <si>
    <t>Информация о сроках вывода из эксплуатации объектов инвестиционной деятельности</t>
  </si>
  <si>
    <t>52.1</t>
  </si>
  <si>
    <t>52.2</t>
  </si>
  <si>
    <t>52.3</t>
  </si>
  <si>
    <t>52.4</t>
  </si>
  <si>
    <t>(идентификатор инвестиционного проекта)</t>
  </si>
  <si>
    <t>(наименование инвестиционного проекта)</t>
  </si>
  <si>
    <t>№
 п/п</t>
  </si>
  <si>
    <t>Наименование закупаемой продукции</t>
  </si>
  <si>
    <t>Начальная (предельная) цена закупки по извещению/уведомлению, тыс. руб. (без НДС)</t>
  </si>
  <si>
    <t>Способ закупки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</si>
  <si>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</si>
  <si>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</si>
  <si>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тыс. руб. (с НДС)</t>
  </si>
  <si>
    <t>Сведения о конкурентной процедуре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</si>
  <si>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</si>
  <si>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</si>
  <si>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</si>
  <si>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</si>
  <si>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</si>
  <si>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План</t>
  </si>
  <si>
    <t>Факт</t>
  </si>
  <si>
    <t>Номер процедуры</t>
  </si>
  <si>
    <t>Интернет-адрес площадки</t>
  </si>
  <si>
    <t>Результаты закупок товаров, работ и услуг, выполненных для целей реализации инвестиционного проекта</t>
  </si>
  <si>
    <t>656015, Алтайский край, г. Барнаул, ул. Деповская, 19, 
(3852) 612-647, kav@bges.ru</t>
  </si>
  <si>
    <t>Отсутствие возможности реализации проекта другим вариантом</t>
  </si>
  <si>
    <t>Чистая приведённая стоимость (NPV), руб.</t>
  </si>
  <si>
    <t>Реализация проекта не влечет роста сбытовой надбавки гарантирующего поставщика</t>
  </si>
  <si>
    <t>Дата внесения изменений в паспорт проекта</t>
  </si>
  <si>
    <t>Дата заключения договора (число, месяц, год)</t>
  </si>
  <si>
    <t>Приобретение НМА</t>
  </si>
  <si>
    <t>Повышение информационной безопасности, снижение риска потери данных и вынужденных простоев в работе, в том числе из-за вирусных атак, использующих уязвимость устаревшего программного обеспечения, повышение качества обработки информации</t>
  </si>
  <si>
    <t>Повышение информационной безопасности, снижение риска потери данных, повышение качества обработки информации</t>
  </si>
  <si>
    <t>Развитие информационной инфраструктуры компании, обеспечение устойчивой работы программных комплексов</t>
  </si>
  <si>
    <t>Необходимость реализации проекта связана с устареванием существующих программных комплексов, не позволяющих решать текущие задачи, а именно: обеспечивать на приемлемом уровне качественную обработку больших массивов данных, должное хранение и защиту информации.
Реализация проекта позволит:
- регулярно обновлять программные комплексы;
- получать сервисную и консультационную поддержку, без привлечения дополнительных средств на услуги квалифицированных специалистов для обслуживания и решения текущих вопросов;
- оптимизировать бизнес-процессы, внедрять современные методы работы</t>
  </si>
  <si>
    <t>Программное обеспечение</t>
  </si>
  <si>
    <t>Внедрение программного обеспечения, покупка лицензий</t>
  </si>
  <si>
    <t xml:space="preserve">Создание, приобретение объектов нематериальных активов </t>
  </si>
  <si>
    <t>Вид деятельности</t>
  </si>
  <si>
    <t>Ввод объекта в эксплуатацию / окончание работ по проекту 
(месяц, год)</t>
  </si>
  <si>
    <t>Количество</t>
  </si>
  <si>
    <t>Сбыт э/энергии</t>
  </si>
  <si>
    <t>ОК</t>
  </si>
  <si>
    <t>zakupki.gov.ru</t>
  </si>
  <si>
    <t>Общий итог</t>
  </si>
  <si>
    <t>321106268990</t>
  </si>
  <si>
    <t xml:space="preserve">ООО «Макссофт-24» </t>
  </si>
  <si>
    <t>Право использования программ для ЭВМ, перечисленных в Спецификации к Договору</t>
  </si>
  <si>
    <t>Право использования программ для ЭВМ, перечисленных в Спецификации к Договору от 28.09.2021 № 12/ЗКЭФ2021</t>
  </si>
  <si>
    <t>SysCtrDatactrCore SNGL LicSAPk OLV 2Lic NL 1Y AqY1 AP CoreLic*</t>
  </si>
  <si>
    <t>ExchgSvrEnt SNGL LicSAPk OLV NL 1Y AqY1 AP*</t>
  </si>
  <si>
    <t>SfBSvr SNGL LicSAPk OLV NL 1Y AqY1 AP*</t>
  </si>
  <si>
    <t>SfBSvrPlusCAL SNGL LicSAPk OLV NL 1Y AqY1 AP UsrCAL*</t>
  </si>
  <si>
    <t>SQLSvrEntCore SNGL LicSAPk OLV 2Lic NL 1Y AqY1 AP CoreLic*</t>
  </si>
  <si>
    <t>OfficeStd SNGL LicSAPk OLV NL 1Y AqY1 AP*</t>
  </si>
  <si>
    <t>WINENTperDVC SNGL UpgrdSAPk OLV NL 1Y AqY1 AP*</t>
  </si>
  <si>
    <t>CoreCAL SNGL LicSAPk OLV NL 1Y AqY1 AP DvcCAL*</t>
  </si>
  <si>
    <t>SkypeforBsnss SNGL LicSAPk OLV NL 1Y AqY1 AP*</t>
  </si>
  <si>
    <t>VisioStd SNGL LicSAPk OLV NL 1Y AqY1 AP*</t>
  </si>
  <si>
    <t>M_BGES_1.3.4.1-1</t>
  </si>
  <si>
    <t>Бессрочное право использования программ для ЭВМ</t>
  </si>
  <si>
    <t>Выполнение обязательств по договору от 28.09.2021 № 12/ЗКЭФ2021</t>
  </si>
  <si>
    <t>4 кв. 2023</t>
  </si>
  <si>
    <t>Приобретение программного обеспечения</t>
  </si>
  <si>
    <t>28 октября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</si>
</sst>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0"/>
      <color theme="4" tint="-0.49998474074526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4" fillId="0" borderId="0"/>
  </cellStyleXfs>
  <cellXfs count="14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/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6" fontId="6" fillId="3" borderId="1" xfId="0" applyNumberFormat="1" applyFont="1" applyFill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left" vertical="top" wrapText="1"/>
    </xf>
    <xf numFmtId="4" fontId="6" fillId="3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/>
    </xf>
    <xf numFmtId="0" fontId="6" fillId="0" borderId="7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textRotation="90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4" fontId="8" fillId="6" borderId="4" xfId="0" applyNumberFormat="1" applyFont="1" applyFill="1" applyBorder="1" applyAlignment="1">
      <alignment vertical="center" wrapText="1"/>
    </xf>
    <xf numFmtId="4" fontId="8" fillId="6" borderId="4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right" vertical="center" wrapText="1"/>
    </xf>
    <xf numFmtId="4" fontId="6" fillId="0" borderId="8" xfId="0" applyNumberFormat="1" applyFont="1" applyBorder="1" applyAlignment="1">
      <alignment horizontal="right" vertical="center" wrapText="1"/>
    </xf>
    <xf numFmtId="14" fontId="6" fillId="0" borderId="2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 wrapText="1"/>
    </xf>
    <xf numFmtId="2" fontId="9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9" fillId="0" borderId="18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11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>
      <alignment horizontal="justify" vertical="top"/>
    </xf>
    <xf numFmtId="0" fontId="9" fillId="0" borderId="12" xfId="0" applyFont="1" applyFill="1" applyBorder="1" applyAlignment="1">
      <alignment horizontal="justify" vertical="top"/>
    </xf>
    <xf numFmtId="0" fontId="9" fillId="0" borderId="13" xfId="0" applyFont="1" applyFill="1" applyBorder="1" applyAlignment="1">
      <alignment horizontal="justify" vertical="top"/>
    </xf>
    <xf numFmtId="0" fontId="9" fillId="0" borderId="0" xfId="0" applyFont="1" applyFill="1" applyBorder="1" applyAlignment="1">
      <alignment horizontal="justify" vertical="top"/>
    </xf>
    <xf numFmtId="0" fontId="9" fillId="0" borderId="14" xfId="0" applyFont="1" applyFill="1" applyBorder="1" applyAlignment="1">
      <alignment horizontal="justify" vertical="top"/>
    </xf>
    <xf numFmtId="0" fontId="9" fillId="0" borderId="15" xfId="0" applyFont="1" applyFill="1" applyBorder="1" applyAlignment="1">
      <alignment horizontal="justify" vertical="top"/>
    </xf>
    <xf numFmtId="0" fontId="9" fillId="0" borderId="16" xfId="0" applyFont="1" applyFill="1" applyBorder="1" applyAlignment="1">
      <alignment horizontal="justify" vertical="top"/>
    </xf>
    <xf numFmtId="0" fontId="9" fillId="0" borderId="17" xfId="0" applyFont="1" applyFill="1" applyBorder="1" applyAlignment="1">
      <alignment horizontal="justify" vertical="top"/>
    </xf>
    <xf numFmtId="0" fontId="6" fillId="0" borderId="1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center" wrapText="1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8" fillId="6" borderId="3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8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outlinePr summaryBelow="0" summaryRight="0"/>
    <pageSetUpPr fitToPage="1"/>
  </sheetPr>
  <dimension ref="A1:H158"/>
  <sheetViews>
    <sheetView showGridLines="0" tabSelected="1" zoomScaleNormal="100" workbookViewId="0">
      <selection activeCell="A9" sqref="A9:G9"/>
    </sheetView>
  </sheetViews>
  <sheetFormatPr defaultColWidth="0" defaultRowHeight="12.75" zeroHeight="1" x14ac:dyDescent="0.2"/>
  <cols>
    <col min="1" max="1" width="3.7109375" style="2" customWidth="1"/>
    <col min="2" max="7" width="18.7109375" style="1" customWidth="1"/>
    <col min="8" max="8" width="2.7109375" style="1" customWidth="1"/>
    <col min="9" max="16384" width="9.140625" style="1" hidden="1"/>
  </cols>
  <sheetData>
    <row r="1" spans="1:7" x14ac:dyDescent="0.2">
      <c r="A1" s="118" t="s">
        <v>71</v>
      </c>
      <c r="B1" s="118"/>
      <c r="C1" s="118"/>
      <c r="D1" s="118"/>
      <c r="E1" s="118"/>
      <c r="F1" s="118"/>
      <c r="G1" s="118"/>
    </row>
    <row r="2" spans="1:7" x14ac:dyDescent="0.2">
      <c r="A2" s="87" t="s">
        <v>0</v>
      </c>
      <c r="B2" s="87"/>
      <c r="C2" s="87"/>
      <c r="D2" s="87"/>
      <c r="E2" s="87"/>
      <c r="F2" s="87"/>
      <c r="G2" s="87"/>
    </row>
    <row r="3" spans="1:7" s="8" customFormat="1" ht="2.1" customHeight="1" x14ac:dyDescent="0.2">
      <c r="A3" s="120"/>
      <c r="B3" s="120"/>
      <c r="C3" s="120"/>
      <c r="D3" s="120"/>
      <c r="E3" s="120"/>
      <c r="F3" s="120"/>
      <c r="G3" s="120"/>
    </row>
    <row r="4" spans="1:7" s="8" customFormat="1" ht="11.25" x14ac:dyDescent="0.2">
      <c r="A4" s="92" t="str">
        <f ca="1">"Год раскрытия информации: "&amp;YEAR(TODAY())&amp;" г."</f>
        <v>Год раскрытия информации: 2022 г.</v>
      </c>
      <c r="B4" s="92"/>
      <c r="C4" s="92"/>
      <c r="D4" s="92"/>
      <c r="E4" s="92"/>
      <c r="F4" s="92"/>
      <c r="G4" s="92"/>
    </row>
    <row r="5" spans="1:7" s="8" customFormat="1" ht="5.0999999999999996" customHeight="1" x14ac:dyDescent="0.2">
      <c r="A5" s="119"/>
      <c r="B5" s="119"/>
    </row>
    <row r="6" spans="1:7" s="16" customFormat="1" x14ac:dyDescent="0.25">
      <c r="A6" s="22">
        <v>1</v>
      </c>
      <c r="B6" s="124" t="s">
        <v>1</v>
      </c>
      <c r="C6" s="124"/>
      <c r="D6" s="125" t="s">
        <v>168</v>
      </c>
      <c r="E6" s="125"/>
      <c r="F6" s="125"/>
      <c r="G6" s="125"/>
    </row>
    <row r="7" spans="1:7" s="4" customFormat="1" ht="11.25" customHeight="1" x14ac:dyDescent="0.2">
      <c r="A7" s="21">
        <v>2</v>
      </c>
      <c r="B7" s="121" t="s">
        <v>2</v>
      </c>
      <c r="C7" s="121"/>
      <c r="D7" s="126" t="s">
        <v>164</v>
      </c>
      <c r="E7" s="126"/>
      <c r="F7" s="127"/>
      <c r="G7" s="127"/>
    </row>
    <row r="8" spans="1:7" s="4" customFormat="1" ht="11.25" customHeight="1" x14ac:dyDescent="0.2">
      <c r="A8" s="21">
        <v>3</v>
      </c>
      <c r="B8" s="121" t="s">
        <v>133</v>
      </c>
      <c r="C8" s="121"/>
      <c r="D8" s="128" t="s">
        <v>169</v>
      </c>
      <c r="E8" s="128"/>
      <c r="F8" s="129"/>
      <c r="G8" s="129"/>
    </row>
    <row r="9" spans="1:7" s="4" customFormat="1" ht="23.1" customHeight="1" x14ac:dyDescent="0.2">
      <c r="A9" s="70" t="s">
        <v>3</v>
      </c>
      <c r="B9" s="82"/>
      <c r="C9" s="82"/>
      <c r="D9" s="82"/>
      <c r="E9" s="82"/>
      <c r="F9" s="82"/>
      <c r="G9" s="82"/>
    </row>
    <row r="10" spans="1:7" s="4" customFormat="1" ht="23.1" customHeight="1" x14ac:dyDescent="0.2">
      <c r="A10" s="21">
        <v>4</v>
      </c>
      <c r="B10" s="121" t="s">
        <v>4</v>
      </c>
      <c r="C10" s="121"/>
      <c r="D10" s="121"/>
      <c r="E10" s="122" t="s">
        <v>72</v>
      </c>
      <c r="F10" s="122"/>
      <c r="G10" s="122"/>
    </row>
    <row r="11" spans="1:7" s="4" customFormat="1" ht="23.1" customHeight="1" x14ac:dyDescent="0.2">
      <c r="A11" s="21">
        <v>5</v>
      </c>
      <c r="B11" s="121" t="s">
        <v>5</v>
      </c>
      <c r="C11" s="121"/>
      <c r="D11" s="121"/>
      <c r="E11" s="123" t="s">
        <v>142</v>
      </c>
      <c r="F11" s="123"/>
      <c r="G11" s="123"/>
    </row>
    <row r="12" spans="1:7" s="5" customFormat="1" ht="11.25" customHeight="1" x14ac:dyDescent="0.25">
      <c r="A12" s="21">
        <v>6</v>
      </c>
      <c r="B12" s="124" t="s">
        <v>6</v>
      </c>
      <c r="C12" s="124"/>
      <c r="D12" s="124"/>
      <c r="E12" s="85" t="s">
        <v>72</v>
      </c>
      <c r="F12" s="85"/>
      <c r="G12" s="85"/>
    </row>
    <row r="13" spans="1:7" s="4" customFormat="1" ht="11.25" customHeight="1" x14ac:dyDescent="0.2">
      <c r="A13" s="21">
        <v>7</v>
      </c>
      <c r="B13" s="121" t="s">
        <v>7</v>
      </c>
      <c r="C13" s="121"/>
      <c r="D13" s="121"/>
      <c r="E13" s="122" t="s">
        <v>73</v>
      </c>
      <c r="F13" s="122"/>
      <c r="G13" s="122"/>
    </row>
    <row r="14" spans="1:7" s="4" customFormat="1" ht="11.25" customHeight="1" x14ac:dyDescent="0.2">
      <c r="A14" s="21">
        <v>8</v>
      </c>
      <c r="B14" s="124" t="s">
        <v>95</v>
      </c>
      <c r="C14" s="124"/>
      <c r="D14" s="124"/>
      <c r="E14" s="122" t="s">
        <v>74</v>
      </c>
      <c r="F14" s="122"/>
      <c r="G14" s="122"/>
    </row>
    <row r="15" spans="1:7" s="4" customFormat="1" ht="11.25" customHeight="1" x14ac:dyDescent="0.2">
      <c r="A15" s="21">
        <v>9</v>
      </c>
      <c r="B15" s="121" t="s">
        <v>8</v>
      </c>
      <c r="C15" s="121"/>
      <c r="D15" s="121"/>
      <c r="E15" s="122" t="s">
        <v>135</v>
      </c>
      <c r="F15" s="122"/>
      <c r="G15" s="122"/>
    </row>
    <row r="16" spans="1:7" s="4" customFormat="1" ht="11.25" customHeight="1" x14ac:dyDescent="0.2">
      <c r="A16" s="23">
        <v>10</v>
      </c>
      <c r="B16" s="116" t="s">
        <v>94</v>
      </c>
      <c r="C16" s="116"/>
      <c r="D16" s="116"/>
      <c r="E16" s="91" t="s">
        <v>72</v>
      </c>
      <c r="F16" s="115"/>
      <c r="G16" s="115"/>
    </row>
    <row r="17" spans="1:7" s="4" customFormat="1" ht="35.1" customHeight="1" x14ac:dyDescent="0.2">
      <c r="A17" s="23">
        <v>11</v>
      </c>
      <c r="B17" s="116" t="s">
        <v>9</v>
      </c>
      <c r="C17" s="116"/>
      <c r="D17" s="116"/>
      <c r="E17" s="117" t="s">
        <v>137</v>
      </c>
      <c r="F17" s="117"/>
      <c r="G17" s="117"/>
    </row>
    <row r="18" spans="1:7" s="4" customFormat="1" ht="23.1" customHeight="1" x14ac:dyDescent="0.2">
      <c r="A18" s="23">
        <v>12</v>
      </c>
      <c r="B18" s="112" t="s">
        <v>86</v>
      </c>
      <c r="C18" s="112"/>
      <c r="D18" s="112"/>
      <c r="E18" s="115" t="s">
        <v>72</v>
      </c>
      <c r="F18" s="115"/>
      <c r="G18" s="115"/>
    </row>
    <row r="19" spans="1:7" s="4" customFormat="1" ht="21.75" customHeight="1" x14ac:dyDescent="0.2">
      <c r="A19" s="23">
        <v>13</v>
      </c>
      <c r="B19" s="112" t="s">
        <v>87</v>
      </c>
      <c r="C19" s="112"/>
      <c r="D19" s="112"/>
      <c r="E19" s="91" t="s">
        <v>165</v>
      </c>
      <c r="F19" s="91"/>
      <c r="G19" s="91"/>
    </row>
    <row r="20" spans="1:7" s="4" customFormat="1" ht="35.1" customHeight="1" x14ac:dyDescent="0.2">
      <c r="A20" s="23">
        <v>14</v>
      </c>
      <c r="B20" s="112" t="s">
        <v>88</v>
      </c>
      <c r="C20" s="112"/>
      <c r="D20" s="112"/>
      <c r="E20" s="91" t="s">
        <v>72</v>
      </c>
      <c r="F20" s="115"/>
      <c r="G20" s="115"/>
    </row>
    <row r="21" spans="1:7" s="4" customFormat="1" ht="23.1" customHeight="1" x14ac:dyDescent="0.2">
      <c r="A21" s="81" t="s">
        <v>10</v>
      </c>
      <c r="B21" s="82"/>
      <c r="C21" s="82"/>
      <c r="D21" s="82"/>
      <c r="E21" s="82"/>
      <c r="F21" s="82"/>
      <c r="G21" s="82"/>
    </row>
    <row r="22" spans="1:7" s="4" customFormat="1" ht="23.1" customHeight="1" x14ac:dyDescent="0.2">
      <c r="A22" s="24">
        <v>15</v>
      </c>
      <c r="B22" s="112" t="s">
        <v>75</v>
      </c>
      <c r="C22" s="112"/>
      <c r="D22" s="112"/>
      <c r="E22" s="113" t="s">
        <v>11</v>
      </c>
      <c r="F22" s="113"/>
      <c r="G22" s="113"/>
    </row>
    <row r="23" spans="1:7" s="4" customFormat="1" ht="23.1" customHeight="1" x14ac:dyDescent="0.2">
      <c r="A23" s="24">
        <v>16</v>
      </c>
      <c r="B23" s="112" t="s">
        <v>76</v>
      </c>
      <c r="C23" s="112"/>
      <c r="D23" s="112"/>
      <c r="E23" s="113" t="s">
        <v>11</v>
      </c>
      <c r="F23" s="113"/>
      <c r="G23" s="113"/>
    </row>
    <row r="24" spans="1:7" s="4" customFormat="1" ht="35.1" customHeight="1" x14ac:dyDescent="0.2">
      <c r="A24" s="24">
        <v>17</v>
      </c>
      <c r="B24" s="112" t="s">
        <v>77</v>
      </c>
      <c r="C24" s="112"/>
      <c r="D24" s="112"/>
      <c r="E24" s="113" t="s">
        <v>11</v>
      </c>
      <c r="F24" s="113"/>
      <c r="G24" s="113"/>
    </row>
    <row r="25" spans="1:7" s="4" customFormat="1" ht="23.1" customHeight="1" x14ac:dyDescent="0.2">
      <c r="A25" s="24">
        <v>18</v>
      </c>
      <c r="B25" s="112" t="s">
        <v>89</v>
      </c>
      <c r="C25" s="112"/>
      <c r="D25" s="112"/>
      <c r="E25" s="114" t="s">
        <v>129</v>
      </c>
      <c r="F25" s="114"/>
      <c r="G25" s="114"/>
    </row>
    <row r="26" spans="1:7" s="4" customFormat="1" ht="23.1" customHeight="1" x14ac:dyDescent="0.2">
      <c r="A26" s="81" t="s">
        <v>12</v>
      </c>
      <c r="B26" s="82"/>
      <c r="C26" s="82"/>
      <c r="D26" s="82"/>
      <c r="E26" s="82"/>
      <c r="F26" s="82"/>
      <c r="G26" s="82"/>
    </row>
    <row r="27" spans="1:7" s="4" customFormat="1" ht="23.1" customHeight="1" x14ac:dyDescent="0.2">
      <c r="A27" s="19">
        <v>19</v>
      </c>
      <c r="B27" s="97" t="s">
        <v>13</v>
      </c>
      <c r="C27" s="97"/>
      <c r="D27" s="102" t="s">
        <v>138</v>
      </c>
      <c r="E27" s="102"/>
      <c r="F27" s="102"/>
      <c r="G27" s="102"/>
    </row>
    <row r="28" spans="1:7" s="4" customFormat="1" ht="33" customHeight="1" x14ac:dyDescent="0.2">
      <c r="A28" s="19">
        <v>20</v>
      </c>
      <c r="B28" s="97" t="s">
        <v>14</v>
      </c>
      <c r="C28" s="97"/>
      <c r="D28" s="102" t="s">
        <v>166</v>
      </c>
      <c r="E28" s="102"/>
      <c r="F28" s="102"/>
      <c r="G28" s="102"/>
    </row>
    <row r="29" spans="1:7" s="4" customFormat="1" ht="35.1" customHeight="1" x14ac:dyDescent="0.2">
      <c r="A29" s="19">
        <v>21</v>
      </c>
      <c r="B29" s="97" t="s">
        <v>15</v>
      </c>
      <c r="C29" s="97"/>
      <c r="D29" s="86" t="s">
        <v>71</v>
      </c>
      <c r="E29" s="86"/>
      <c r="F29" s="86"/>
      <c r="G29" s="86"/>
    </row>
    <row r="30" spans="1:7" s="4" customFormat="1" ht="45" customHeight="1" x14ac:dyDescent="0.2">
      <c r="A30" s="19">
        <v>22</v>
      </c>
      <c r="B30" s="95" t="s">
        <v>16</v>
      </c>
      <c r="C30" s="95"/>
      <c r="D30" s="96" t="s">
        <v>11</v>
      </c>
      <c r="E30" s="96"/>
      <c r="F30" s="96"/>
      <c r="G30" s="96"/>
    </row>
    <row r="31" spans="1:7" s="4" customFormat="1" ht="23.1" customHeight="1" x14ac:dyDescent="0.2">
      <c r="A31" s="81" t="s">
        <v>17</v>
      </c>
      <c r="B31" s="82"/>
      <c r="C31" s="82"/>
      <c r="D31" s="82"/>
      <c r="E31" s="82"/>
      <c r="F31" s="82"/>
      <c r="G31" s="82"/>
    </row>
    <row r="32" spans="1:7" s="4" customFormat="1" ht="35.1" customHeight="1" x14ac:dyDescent="0.2">
      <c r="A32" s="19">
        <v>23</v>
      </c>
      <c r="B32" s="97" t="s">
        <v>18</v>
      </c>
      <c r="C32" s="97"/>
      <c r="D32" s="97" t="s">
        <v>130</v>
      </c>
      <c r="E32" s="97"/>
      <c r="F32" s="97"/>
      <c r="G32" s="97"/>
    </row>
    <row r="33" spans="1:7" s="4" customFormat="1" ht="23.1" customHeight="1" x14ac:dyDescent="0.2">
      <c r="A33" s="19">
        <v>24</v>
      </c>
      <c r="B33" s="97" t="s">
        <v>19</v>
      </c>
      <c r="C33" s="97"/>
      <c r="D33" s="98" t="s">
        <v>72</v>
      </c>
      <c r="E33" s="98"/>
      <c r="F33" s="98"/>
      <c r="G33" s="98"/>
    </row>
    <row r="34" spans="1:7" s="4" customFormat="1" ht="23.1" customHeight="1" x14ac:dyDescent="0.2">
      <c r="A34" s="19">
        <v>25</v>
      </c>
      <c r="B34" s="100" t="s">
        <v>20</v>
      </c>
      <c r="C34" s="100"/>
      <c r="D34" s="98" t="s">
        <v>72</v>
      </c>
      <c r="E34" s="98"/>
      <c r="F34" s="98"/>
      <c r="G34" s="98"/>
    </row>
    <row r="35" spans="1:7" s="4" customFormat="1" ht="23.1" customHeight="1" x14ac:dyDescent="0.2">
      <c r="A35" s="81" t="s">
        <v>21</v>
      </c>
      <c r="B35" s="82"/>
      <c r="C35" s="82"/>
      <c r="D35" s="82"/>
      <c r="E35" s="82"/>
      <c r="F35" s="82"/>
      <c r="G35" s="82"/>
    </row>
    <row r="36" spans="1:7" s="4" customFormat="1" ht="11.25" customHeight="1" x14ac:dyDescent="0.2">
      <c r="A36" s="101" t="s">
        <v>22</v>
      </c>
      <c r="B36" s="89" t="s">
        <v>23</v>
      </c>
      <c r="C36" s="89"/>
      <c r="D36" s="89" t="s">
        <v>24</v>
      </c>
      <c r="E36" s="89"/>
      <c r="F36" s="89"/>
      <c r="G36" s="89"/>
    </row>
    <row r="37" spans="1:7" s="4" customFormat="1" ht="25.5" customHeight="1" x14ac:dyDescent="0.2">
      <c r="A37" s="101"/>
      <c r="B37" s="102" t="s">
        <v>136</v>
      </c>
      <c r="C37" s="102"/>
      <c r="D37" s="103" t="s">
        <v>139</v>
      </c>
      <c r="E37" s="104"/>
      <c r="F37" s="104"/>
      <c r="G37" s="105"/>
    </row>
    <row r="38" spans="1:7" s="4" customFormat="1" ht="25.5" customHeight="1" x14ac:dyDescent="0.2">
      <c r="A38" s="101"/>
      <c r="B38" s="102"/>
      <c r="C38" s="102"/>
      <c r="D38" s="106"/>
      <c r="E38" s="107"/>
      <c r="F38" s="107"/>
      <c r="G38" s="108"/>
    </row>
    <row r="39" spans="1:7" s="4" customFormat="1" ht="25.5" customHeight="1" x14ac:dyDescent="0.2">
      <c r="A39" s="101"/>
      <c r="B39" s="102"/>
      <c r="C39" s="102"/>
      <c r="D39" s="106"/>
      <c r="E39" s="107"/>
      <c r="F39" s="107"/>
      <c r="G39" s="108"/>
    </row>
    <row r="40" spans="1:7" s="4" customFormat="1" ht="9.75" customHeight="1" x14ac:dyDescent="0.2">
      <c r="A40" s="101"/>
      <c r="B40" s="102"/>
      <c r="C40" s="102"/>
      <c r="D40" s="109"/>
      <c r="E40" s="110"/>
      <c r="F40" s="110"/>
      <c r="G40" s="111"/>
    </row>
    <row r="41" spans="1:7" s="4" customFormat="1" ht="23.1" customHeight="1" x14ac:dyDescent="0.2">
      <c r="A41" s="99" t="s">
        <v>96</v>
      </c>
      <c r="B41" s="82"/>
      <c r="C41" s="82"/>
      <c r="D41" s="82"/>
      <c r="E41" s="82"/>
      <c r="F41" s="82"/>
      <c r="G41" s="82"/>
    </row>
    <row r="42" spans="1:7" s="4" customFormat="1" ht="11.25" customHeight="1" x14ac:dyDescent="0.2">
      <c r="A42" s="94">
        <v>41</v>
      </c>
      <c r="B42" s="19" t="s">
        <v>25</v>
      </c>
      <c r="C42" s="19" t="s">
        <v>26</v>
      </c>
      <c r="D42" s="19" t="s">
        <v>27</v>
      </c>
      <c r="E42" s="89" t="s">
        <v>28</v>
      </c>
      <c r="F42" s="89"/>
      <c r="G42" s="89"/>
    </row>
    <row r="43" spans="1:7" s="4" customFormat="1" ht="56.25" customHeight="1" x14ac:dyDescent="0.2">
      <c r="A43" s="94"/>
      <c r="B43" s="3" t="s">
        <v>78</v>
      </c>
      <c r="C43" s="3" t="s">
        <v>79</v>
      </c>
      <c r="D43" s="3" t="s">
        <v>80</v>
      </c>
      <c r="E43" s="89" t="s">
        <v>29</v>
      </c>
      <c r="F43" s="89"/>
      <c r="G43" s="89"/>
    </row>
    <row r="44" spans="1:7" s="4" customFormat="1" ht="23.1" customHeight="1" x14ac:dyDescent="0.2">
      <c r="A44" s="94"/>
      <c r="B44" s="32" t="s">
        <v>140</v>
      </c>
      <c r="C44" s="20" t="s">
        <v>72</v>
      </c>
      <c r="D44" s="20">
        <v>919</v>
      </c>
      <c r="E44" s="72" t="s">
        <v>72</v>
      </c>
      <c r="F44" s="72"/>
      <c r="G44" s="72"/>
    </row>
    <row r="45" spans="1:7" s="4" customFormat="1" ht="23.1" customHeight="1" x14ac:dyDescent="0.2">
      <c r="A45" s="81" t="s">
        <v>30</v>
      </c>
      <c r="B45" s="82"/>
      <c r="C45" s="82"/>
      <c r="D45" s="82"/>
      <c r="E45" s="82"/>
      <c r="F45" s="82"/>
      <c r="G45" s="82"/>
    </row>
    <row r="46" spans="1:7" s="4" customFormat="1" ht="11.25" customHeight="1" x14ac:dyDescent="0.2">
      <c r="A46" s="93">
        <v>42</v>
      </c>
      <c r="B46" s="19" t="s">
        <v>31</v>
      </c>
      <c r="C46" s="19" t="s">
        <v>32</v>
      </c>
      <c r="D46" s="89" t="s">
        <v>33</v>
      </c>
      <c r="E46" s="89"/>
      <c r="F46" s="89"/>
      <c r="G46" s="89"/>
    </row>
    <row r="47" spans="1:7" s="4" customFormat="1" ht="22.5" customHeight="1" x14ac:dyDescent="0.2">
      <c r="A47" s="93"/>
      <c r="B47" s="3" t="s">
        <v>34</v>
      </c>
      <c r="C47" s="19" t="s">
        <v>35</v>
      </c>
      <c r="D47" s="89" t="s">
        <v>36</v>
      </c>
      <c r="E47" s="89"/>
      <c r="F47" s="89"/>
      <c r="G47" s="89"/>
    </row>
    <row r="48" spans="1:7" s="4" customFormat="1" ht="22.5" customHeight="1" x14ac:dyDescent="0.2">
      <c r="A48" s="93"/>
      <c r="B48" s="18" t="s">
        <v>131</v>
      </c>
      <c r="C48" s="11" t="s">
        <v>72</v>
      </c>
      <c r="D48" s="68" t="s">
        <v>72</v>
      </c>
      <c r="E48" s="68"/>
      <c r="F48" s="68"/>
      <c r="G48" s="68"/>
    </row>
    <row r="49" spans="1:7" s="4" customFormat="1" ht="23.1" customHeight="1" x14ac:dyDescent="0.2">
      <c r="A49" s="81" t="s">
        <v>37</v>
      </c>
      <c r="B49" s="82"/>
      <c r="C49" s="82"/>
      <c r="D49" s="82"/>
      <c r="E49" s="82"/>
      <c r="F49" s="82"/>
      <c r="G49" s="82"/>
    </row>
    <row r="50" spans="1:7" s="4" customFormat="1" x14ac:dyDescent="0.2">
      <c r="A50" s="89">
        <v>43</v>
      </c>
      <c r="B50" s="89"/>
      <c r="C50" s="19" t="s">
        <v>38</v>
      </c>
      <c r="D50" s="19" t="s">
        <v>39</v>
      </c>
      <c r="E50" s="89" t="s">
        <v>40</v>
      </c>
      <c r="F50" s="89"/>
      <c r="G50" s="89"/>
    </row>
    <row r="51" spans="1:7" s="4" customFormat="1" ht="22.5" x14ac:dyDescent="0.2">
      <c r="A51" s="90" t="s">
        <v>41</v>
      </c>
      <c r="B51" s="90"/>
      <c r="C51" s="12" t="s">
        <v>42</v>
      </c>
      <c r="D51" s="12" t="s">
        <v>82</v>
      </c>
      <c r="E51" s="68" t="s">
        <v>43</v>
      </c>
      <c r="F51" s="68"/>
      <c r="G51" s="68"/>
    </row>
    <row r="52" spans="1:7" s="4" customFormat="1" ht="60" customHeight="1" x14ac:dyDescent="0.2">
      <c r="A52" s="90"/>
      <c r="B52" s="90"/>
      <c r="C52" s="25" t="s">
        <v>90</v>
      </c>
      <c r="D52" s="13" t="s">
        <v>72</v>
      </c>
      <c r="E52" s="91" t="s">
        <v>132</v>
      </c>
      <c r="F52" s="91"/>
      <c r="G52" s="91"/>
    </row>
    <row r="53" spans="1:7" s="4" customFormat="1" ht="11.25" customHeight="1" x14ac:dyDescent="0.2">
      <c r="A53" s="89">
        <v>44</v>
      </c>
      <c r="B53" s="89"/>
      <c r="C53" s="19" t="s">
        <v>44</v>
      </c>
      <c r="D53" s="19" t="s">
        <v>45</v>
      </c>
      <c r="E53" s="89" t="s">
        <v>46</v>
      </c>
      <c r="F53" s="89"/>
      <c r="G53" s="89"/>
    </row>
    <row r="54" spans="1:7" s="4" customFormat="1" ht="22.5" x14ac:dyDescent="0.2">
      <c r="A54" s="90" t="s">
        <v>81</v>
      </c>
      <c r="B54" s="90"/>
      <c r="C54" s="12" t="s">
        <v>47</v>
      </c>
      <c r="D54" s="12" t="s">
        <v>82</v>
      </c>
      <c r="E54" s="68" t="s">
        <v>43</v>
      </c>
      <c r="F54" s="68"/>
      <c r="G54" s="68"/>
    </row>
    <row r="55" spans="1:7" s="4" customFormat="1" ht="60" customHeight="1" x14ac:dyDescent="0.2">
      <c r="A55" s="90"/>
      <c r="B55" s="90"/>
      <c r="C55" s="25" t="s">
        <v>90</v>
      </c>
      <c r="D55" s="13" t="s">
        <v>72</v>
      </c>
      <c r="E55" s="91" t="s">
        <v>132</v>
      </c>
      <c r="F55" s="91"/>
      <c r="G55" s="91"/>
    </row>
    <row r="56" spans="1:7" s="4" customFormat="1" ht="23.1" customHeight="1" x14ac:dyDescent="0.2">
      <c r="A56" s="81" t="s">
        <v>48</v>
      </c>
      <c r="B56" s="82"/>
      <c r="C56" s="82"/>
      <c r="D56" s="82"/>
      <c r="E56" s="82"/>
      <c r="F56" s="82"/>
      <c r="G56" s="82"/>
    </row>
    <row r="57" spans="1:7" s="4" customFormat="1" ht="11.25" customHeight="1" x14ac:dyDescent="0.2">
      <c r="A57" s="83">
        <v>45</v>
      </c>
      <c r="B57" s="71" t="s">
        <v>49</v>
      </c>
      <c r="C57" s="71"/>
      <c r="D57" s="71"/>
      <c r="E57" s="26" t="s">
        <v>50</v>
      </c>
      <c r="F57" s="26" t="s">
        <v>51</v>
      </c>
      <c r="G57" s="26" t="s">
        <v>52</v>
      </c>
    </row>
    <row r="58" spans="1:7" s="4" customFormat="1" ht="33.75" customHeight="1" x14ac:dyDescent="0.2">
      <c r="A58" s="83"/>
      <c r="B58" s="68" t="s">
        <v>53</v>
      </c>
      <c r="C58" s="68"/>
      <c r="D58" s="68"/>
      <c r="E58" s="72" t="s">
        <v>84</v>
      </c>
      <c r="F58" s="73" t="s">
        <v>85</v>
      </c>
      <c r="G58" s="73"/>
    </row>
    <row r="59" spans="1:7" s="4" customFormat="1" x14ac:dyDescent="0.2">
      <c r="A59" s="83"/>
      <c r="B59" s="68"/>
      <c r="C59" s="68"/>
      <c r="D59" s="68"/>
      <c r="E59" s="72"/>
      <c r="F59" s="20" t="s">
        <v>54</v>
      </c>
      <c r="G59" s="20" t="s">
        <v>55</v>
      </c>
    </row>
    <row r="60" spans="1:7" s="4" customFormat="1" ht="23.1" customHeight="1" x14ac:dyDescent="0.2">
      <c r="A60" s="83"/>
      <c r="B60" s="86" t="s">
        <v>141</v>
      </c>
      <c r="C60" s="86"/>
      <c r="D60" s="86"/>
      <c r="E60" s="31" t="s">
        <v>83</v>
      </c>
      <c r="F60" s="17">
        <v>2023</v>
      </c>
      <c r="G60" s="17">
        <v>2025</v>
      </c>
    </row>
    <row r="61" spans="1:7" s="4" customFormat="1" ht="11.25" customHeight="1" x14ac:dyDescent="0.2">
      <c r="A61" s="83"/>
      <c r="B61" s="88" t="s">
        <v>56</v>
      </c>
      <c r="C61" s="88"/>
      <c r="D61" s="88"/>
      <c r="E61" s="88"/>
      <c r="F61" s="27" t="s">
        <v>72</v>
      </c>
      <c r="G61" s="27" t="s">
        <v>72</v>
      </c>
    </row>
    <row r="62" spans="1:7" s="4" customFormat="1" ht="23.1" customHeight="1" x14ac:dyDescent="0.2">
      <c r="A62" s="81" t="s">
        <v>57</v>
      </c>
      <c r="B62" s="82"/>
      <c r="C62" s="82"/>
      <c r="D62" s="82"/>
      <c r="E62" s="82"/>
      <c r="F62" s="82"/>
      <c r="G62" s="82"/>
    </row>
    <row r="63" spans="1:7" s="4" customFormat="1" ht="11.25" customHeight="1" x14ac:dyDescent="0.2">
      <c r="A63" s="83">
        <v>46</v>
      </c>
      <c r="B63" s="26" t="s">
        <v>58</v>
      </c>
      <c r="C63" s="26" t="s">
        <v>59</v>
      </c>
      <c r="D63" s="26" t="s">
        <v>60</v>
      </c>
      <c r="E63" s="26" t="s">
        <v>61</v>
      </c>
      <c r="F63" s="26" t="s">
        <v>62</v>
      </c>
      <c r="G63" s="26" t="s">
        <v>63</v>
      </c>
    </row>
    <row r="64" spans="1:7" s="4" customFormat="1" ht="56.25" x14ac:dyDescent="0.2">
      <c r="A64" s="83"/>
      <c r="B64" s="20" t="s">
        <v>64</v>
      </c>
      <c r="C64" s="12" t="s">
        <v>65</v>
      </c>
      <c r="D64" s="12" t="s">
        <v>66</v>
      </c>
      <c r="E64" s="12" t="s">
        <v>67</v>
      </c>
      <c r="F64" s="12" t="s">
        <v>91</v>
      </c>
      <c r="G64" s="12" t="s">
        <v>92</v>
      </c>
    </row>
    <row r="65" spans="1:7" s="4" customFormat="1" x14ac:dyDescent="0.2">
      <c r="A65" s="83"/>
      <c r="B65" s="39"/>
      <c r="C65" s="40"/>
      <c r="D65" s="34"/>
      <c r="E65" s="36"/>
      <c r="F65" s="36"/>
      <c r="G65" s="34"/>
    </row>
    <row r="66" spans="1:7" s="4" customFormat="1" ht="33.75" x14ac:dyDescent="0.2">
      <c r="A66" s="83"/>
      <c r="B66" s="54" t="s">
        <v>154</v>
      </c>
      <c r="C66" s="64">
        <v>101</v>
      </c>
      <c r="D66" s="37">
        <v>2</v>
      </c>
      <c r="E66" s="65">
        <v>0.94268399999999997</v>
      </c>
      <c r="F66" s="66">
        <f>E66</f>
        <v>0.94268399999999997</v>
      </c>
      <c r="G66" s="35"/>
    </row>
    <row r="67" spans="1:7" s="4" customFormat="1" ht="11.25" customHeight="1" x14ac:dyDescent="0.2">
      <c r="A67" s="83"/>
      <c r="B67" s="54" t="s">
        <v>155</v>
      </c>
      <c r="C67" s="64">
        <v>2</v>
      </c>
      <c r="D67" s="37">
        <v>2</v>
      </c>
      <c r="E67" s="65">
        <v>0.301423</v>
      </c>
      <c r="F67" s="66">
        <f t="shared" ref="F67:F75" si="0">E67</f>
        <v>0.301423</v>
      </c>
      <c r="G67" s="35"/>
    </row>
    <row r="68" spans="1:7" s="4" customFormat="1" ht="22.5" x14ac:dyDescent="0.2">
      <c r="A68" s="83"/>
      <c r="B68" s="54" t="s">
        <v>156</v>
      </c>
      <c r="C68" s="64">
        <v>1</v>
      </c>
      <c r="D68" s="37">
        <v>2</v>
      </c>
      <c r="E68" s="65">
        <v>0.13782900000000001</v>
      </c>
      <c r="F68" s="66">
        <f t="shared" si="0"/>
        <v>0.13782900000000001</v>
      </c>
      <c r="G68" s="35"/>
    </row>
    <row r="69" spans="1:7" s="4" customFormat="1" ht="33.75" x14ac:dyDescent="0.2">
      <c r="A69" s="83"/>
      <c r="B69" s="54" t="s">
        <v>157</v>
      </c>
      <c r="C69" s="64">
        <v>48</v>
      </c>
      <c r="D69" s="37">
        <v>2</v>
      </c>
      <c r="E69" s="65">
        <v>0.24</v>
      </c>
      <c r="F69" s="66">
        <f t="shared" si="0"/>
        <v>0.24</v>
      </c>
      <c r="G69" s="35"/>
    </row>
    <row r="70" spans="1:7" s="4" customFormat="1" ht="33.75" x14ac:dyDescent="0.2">
      <c r="A70" s="83"/>
      <c r="B70" s="54" t="s">
        <v>158</v>
      </c>
      <c r="C70" s="64">
        <v>26</v>
      </c>
      <c r="D70" s="37">
        <v>2</v>
      </c>
      <c r="E70" s="65">
        <v>11.7234</v>
      </c>
      <c r="F70" s="66">
        <f t="shared" si="0"/>
        <v>11.7234</v>
      </c>
      <c r="G70" s="35"/>
    </row>
    <row r="71" spans="1:7" s="4" customFormat="1" ht="22.5" x14ac:dyDescent="0.2">
      <c r="A71" s="83"/>
      <c r="B71" s="54" t="s">
        <v>159</v>
      </c>
      <c r="C71" s="64">
        <v>126</v>
      </c>
      <c r="D71" s="37">
        <v>2</v>
      </c>
      <c r="E71" s="65">
        <v>1.9063380000000001</v>
      </c>
      <c r="F71" s="66">
        <f t="shared" si="0"/>
        <v>1.9063380000000001</v>
      </c>
      <c r="G71" s="35"/>
    </row>
    <row r="72" spans="1:7" s="4" customFormat="1" ht="23.1" customHeight="1" x14ac:dyDescent="0.2">
      <c r="A72" s="83"/>
      <c r="B72" s="54" t="s">
        <v>160</v>
      </c>
      <c r="C72" s="64">
        <v>115</v>
      </c>
      <c r="D72" s="37">
        <v>2</v>
      </c>
      <c r="E72" s="65">
        <v>0.88224199999999997</v>
      </c>
      <c r="F72" s="66">
        <f t="shared" si="0"/>
        <v>0.88224199999999997</v>
      </c>
      <c r="G72" s="35"/>
    </row>
    <row r="73" spans="1:7" s="4" customFormat="1" ht="33.75" x14ac:dyDescent="0.2">
      <c r="A73" s="83"/>
      <c r="B73" s="54" t="s">
        <v>161</v>
      </c>
      <c r="C73" s="64">
        <v>223</v>
      </c>
      <c r="D73" s="37">
        <v>2</v>
      </c>
      <c r="E73" s="65">
        <v>1.7780530000000001</v>
      </c>
      <c r="F73" s="66">
        <f t="shared" si="0"/>
        <v>1.7780530000000001</v>
      </c>
      <c r="G73" s="35"/>
    </row>
    <row r="74" spans="1:7" s="4" customFormat="1" ht="33.75" x14ac:dyDescent="0.2">
      <c r="A74" s="83"/>
      <c r="B74" s="54" t="s">
        <v>162</v>
      </c>
      <c r="C74" s="64">
        <v>126</v>
      </c>
      <c r="D74" s="37">
        <v>2</v>
      </c>
      <c r="E74" s="65">
        <v>0.15657599999999999</v>
      </c>
      <c r="F74" s="66">
        <f t="shared" si="0"/>
        <v>0.15657599999999999</v>
      </c>
      <c r="G74" s="35"/>
    </row>
    <row r="75" spans="1:7" s="4" customFormat="1" ht="11.25" customHeight="1" x14ac:dyDescent="0.2">
      <c r="A75" s="83"/>
      <c r="B75" s="54" t="s">
        <v>163</v>
      </c>
      <c r="C75" s="64">
        <v>11</v>
      </c>
      <c r="D75" s="37">
        <v>2</v>
      </c>
      <c r="E75" s="65">
        <v>0.11781</v>
      </c>
      <c r="F75" s="66">
        <f t="shared" si="0"/>
        <v>0.11781</v>
      </c>
      <c r="G75" s="35"/>
    </row>
    <row r="76" spans="1:7" s="4" customFormat="1" ht="23.1" customHeight="1" x14ac:dyDescent="0.2">
      <c r="A76" s="83"/>
      <c r="B76" s="14" t="s">
        <v>68</v>
      </c>
      <c r="C76" s="17"/>
      <c r="D76" s="17" t="s">
        <v>72</v>
      </c>
      <c r="E76" s="30">
        <f>SUM(E66:E75)</f>
        <v>18.186354999999999</v>
      </c>
      <c r="F76" s="30">
        <f>SUM(F66:F75)</f>
        <v>18.186354999999999</v>
      </c>
      <c r="G76" s="41" t="s">
        <v>72</v>
      </c>
    </row>
    <row r="77" spans="1:7" s="4" customFormat="1" ht="23.1" customHeight="1" x14ac:dyDescent="0.2">
      <c r="A77" s="81" t="s">
        <v>69</v>
      </c>
      <c r="B77" s="82"/>
      <c r="C77" s="82"/>
      <c r="D77" s="82"/>
      <c r="E77" s="82"/>
      <c r="F77" s="82"/>
      <c r="G77" s="82"/>
    </row>
    <row r="78" spans="1:7" s="4" customFormat="1" ht="11.25" customHeight="1" x14ac:dyDescent="0.2">
      <c r="A78" s="21">
        <v>47</v>
      </c>
      <c r="B78" s="84" t="s">
        <v>72</v>
      </c>
      <c r="C78" s="84"/>
      <c r="D78" s="84"/>
      <c r="E78" s="84"/>
      <c r="F78" s="84"/>
      <c r="G78" s="84"/>
    </row>
    <row r="79" spans="1:7" s="4" customFormat="1" ht="23.1" customHeight="1" x14ac:dyDescent="0.2">
      <c r="A79" s="70" t="s">
        <v>70</v>
      </c>
      <c r="B79" s="70"/>
      <c r="C79" s="70"/>
      <c r="D79" s="70"/>
      <c r="E79" s="70"/>
      <c r="F79" s="70"/>
      <c r="G79" s="70"/>
    </row>
    <row r="80" spans="1:7" s="4" customFormat="1" ht="11.25" customHeight="1" x14ac:dyDescent="0.2">
      <c r="A80" s="28">
        <v>48</v>
      </c>
      <c r="B80" s="85" t="s">
        <v>93</v>
      </c>
      <c r="C80" s="85"/>
      <c r="D80" s="85"/>
      <c r="E80" s="85"/>
      <c r="F80" s="85"/>
      <c r="G80" s="85"/>
    </row>
    <row r="81" spans="1:7" s="4" customFormat="1" ht="23.1" customHeight="1" x14ac:dyDescent="0.2">
      <c r="A81" s="70" t="s">
        <v>101</v>
      </c>
      <c r="B81" s="70"/>
      <c r="C81" s="70"/>
      <c r="D81" s="70"/>
      <c r="E81" s="70"/>
      <c r="F81" s="70"/>
      <c r="G81" s="70"/>
    </row>
    <row r="82" spans="1:7" s="4" customFormat="1" ht="11.25" customHeight="1" x14ac:dyDescent="0.2">
      <c r="A82" s="28">
        <v>49</v>
      </c>
      <c r="B82" s="69" t="s">
        <v>72</v>
      </c>
      <c r="C82" s="69"/>
      <c r="D82" s="69"/>
      <c r="E82" s="69"/>
      <c r="F82" s="69"/>
      <c r="G82" s="69"/>
    </row>
    <row r="83" spans="1:7" ht="23.1" customHeight="1" x14ac:dyDescent="0.2">
      <c r="A83" s="70" t="s">
        <v>102</v>
      </c>
      <c r="B83" s="70"/>
      <c r="C83" s="70"/>
      <c r="D83" s="70"/>
      <c r="E83" s="70"/>
      <c r="F83" s="70"/>
      <c r="G83" s="70"/>
    </row>
    <row r="84" spans="1:7" s="4" customFormat="1" ht="11.25" customHeight="1" x14ac:dyDescent="0.2">
      <c r="A84" s="74">
        <v>50</v>
      </c>
      <c r="B84" s="71" t="s">
        <v>97</v>
      </c>
      <c r="C84" s="71"/>
      <c r="D84" s="71"/>
      <c r="E84" s="26" t="s">
        <v>98</v>
      </c>
      <c r="F84" s="26" t="s">
        <v>99</v>
      </c>
      <c r="G84" s="26" t="s">
        <v>100</v>
      </c>
    </row>
    <row r="85" spans="1:7" s="4" customFormat="1" ht="33.75" customHeight="1" x14ac:dyDescent="0.2">
      <c r="A85" s="75"/>
      <c r="B85" s="68" t="s">
        <v>53</v>
      </c>
      <c r="C85" s="68"/>
      <c r="D85" s="68"/>
      <c r="E85" s="72" t="s">
        <v>84</v>
      </c>
      <c r="F85" s="73" t="s">
        <v>85</v>
      </c>
      <c r="G85" s="73"/>
    </row>
    <row r="86" spans="1:7" s="4" customFormat="1" x14ac:dyDescent="0.2">
      <c r="A86" s="75"/>
      <c r="B86" s="68"/>
      <c r="C86" s="68"/>
      <c r="D86" s="68"/>
      <c r="E86" s="72"/>
      <c r="F86" s="20" t="s">
        <v>54</v>
      </c>
      <c r="G86" s="20" t="s">
        <v>55</v>
      </c>
    </row>
    <row r="87" spans="1:7" s="4" customFormat="1" ht="19.5" customHeight="1" x14ac:dyDescent="0.2">
      <c r="A87" s="75"/>
      <c r="B87" s="77" t="s">
        <v>153</v>
      </c>
      <c r="C87" s="78"/>
      <c r="D87" s="79"/>
      <c r="E87" s="53" t="s">
        <v>151</v>
      </c>
      <c r="F87" s="52" t="s">
        <v>167</v>
      </c>
      <c r="G87" s="67" t="s">
        <v>167</v>
      </c>
    </row>
    <row r="88" spans="1:7" s="4" customFormat="1" ht="12.75" customHeight="1" x14ac:dyDescent="0.2">
      <c r="A88" s="75"/>
      <c r="B88" s="72" t="s">
        <v>72</v>
      </c>
      <c r="C88" s="72"/>
      <c r="D88" s="72"/>
      <c r="E88" s="38" t="s">
        <v>72</v>
      </c>
      <c r="F88" s="33" t="s">
        <v>72</v>
      </c>
      <c r="G88" s="33" t="s">
        <v>72</v>
      </c>
    </row>
    <row r="89" spans="1:7" s="4" customFormat="1" ht="23.1" customHeight="1" x14ac:dyDescent="0.2">
      <c r="A89" s="80" t="s">
        <v>103</v>
      </c>
      <c r="B89" s="80"/>
      <c r="C89" s="80"/>
      <c r="D89" s="80"/>
      <c r="E89" s="80"/>
      <c r="F89" s="80"/>
      <c r="G89" s="80"/>
    </row>
    <row r="90" spans="1:7" s="4" customFormat="1" ht="11.25" customHeight="1" x14ac:dyDescent="0.2">
      <c r="A90" s="22">
        <v>51</v>
      </c>
      <c r="B90" s="69" t="s">
        <v>72</v>
      </c>
      <c r="C90" s="69"/>
      <c r="D90" s="69"/>
      <c r="E90" s="69"/>
      <c r="F90" s="69"/>
      <c r="G90" s="69"/>
    </row>
    <row r="91" spans="1:7" s="4" customFormat="1" ht="23.1" customHeight="1" x14ac:dyDescent="0.2">
      <c r="A91" s="70" t="s">
        <v>104</v>
      </c>
      <c r="B91" s="70"/>
      <c r="C91" s="70"/>
      <c r="D91" s="70"/>
      <c r="E91" s="70"/>
      <c r="F91" s="70"/>
      <c r="G91" s="70"/>
    </row>
    <row r="92" spans="1:7" s="4" customFormat="1" ht="11.25" customHeight="1" x14ac:dyDescent="0.2">
      <c r="A92" s="74">
        <v>52</v>
      </c>
      <c r="B92" s="71" t="s">
        <v>105</v>
      </c>
      <c r="C92" s="71"/>
      <c r="D92" s="71"/>
      <c r="E92" s="26" t="s">
        <v>106</v>
      </c>
      <c r="F92" s="26" t="s">
        <v>107</v>
      </c>
      <c r="G92" s="26" t="s">
        <v>108</v>
      </c>
    </row>
    <row r="93" spans="1:7" s="4" customFormat="1" ht="33.75" customHeight="1" x14ac:dyDescent="0.2">
      <c r="A93" s="75"/>
      <c r="B93" s="68" t="s">
        <v>64</v>
      </c>
      <c r="C93" s="68"/>
      <c r="D93" s="68"/>
      <c r="E93" s="72" t="s">
        <v>65</v>
      </c>
      <c r="F93" s="73" t="s">
        <v>85</v>
      </c>
      <c r="G93" s="73"/>
    </row>
    <row r="94" spans="1:7" s="4" customFormat="1" x14ac:dyDescent="0.2">
      <c r="A94" s="75"/>
      <c r="B94" s="68"/>
      <c r="C94" s="68"/>
      <c r="D94" s="68"/>
      <c r="E94" s="72"/>
      <c r="F94" s="20" t="s">
        <v>54</v>
      </c>
      <c r="G94" s="20" t="s">
        <v>55</v>
      </c>
    </row>
    <row r="95" spans="1:7" s="4" customFormat="1" ht="11.25" customHeight="1" x14ac:dyDescent="0.2">
      <c r="A95" s="76"/>
      <c r="B95" s="68" t="s">
        <v>72</v>
      </c>
      <c r="C95" s="68"/>
      <c r="D95" s="68"/>
      <c r="E95" s="12" t="s">
        <v>72</v>
      </c>
      <c r="F95" s="29" t="s">
        <v>72</v>
      </c>
      <c r="G95" s="29" t="s">
        <v>72</v>
      </c>
    </row>
    <row r="96" spans="1:7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</sheetData>
  <mergeCells count="119">
    <mergeCell ref="B16:D16"/>
    <mergeCell ref="E16:G16"/>
    <mergeCell ref="A1:G1"/>
    <mergeCell ref="A5:B5"/>
    <mergeCell ref="A3:G3"/>
    <mergeCell ref="A9:G9"/>
    <mergeCell ref="B10:D10"/>
    <mergeCell ref="E10:G10"/>
    <mergeCell ref="B11:D11"/>
    <mergeCell ref="E11:G11"/>
    <mergeCell ref="B13:D13"/>
    <mergeCell ref="E13:G13"/>
    <mergeCell ref="B14:D14"/>
    <mergeCell ref="E14:G14"/>
    <mergeCell ref="B15:D15"/>
    <mergeCell ref="E15:G15"/>
    <mergeCell ref="B12:D12"/>
    <mergeCell ref="E12:G12"/>
    <mergeCell ref="B6:C6"/>
    <mergeCell ref="D6:G6"/>
    <mergeCell ref="B7:C7"/>
    <mergeCell ref="D7:G7"/>
    <mergeCell ref="B8:C8"/>
    <mergeCell ref="D8:G8"/>
    <mergeCell ref="B19:D19"/>
    <mergeCell ref="E19:G19"/>
    <mergeCell ref="B20:D20"/>
    <mergeCell ref="E20:G20"/>
    <mergeCell ref="A21:G21"/>
    <mergeCell ref="B22:D22"/>
    <mergeCell ref="E22:G22"/>
    <mergeCell ref="B17:D17"/>
    <mergeCell ref="E17:G17"/>
    <mergeCell ref="B18:D18"/>
    <mergeCell ref="E18:G18"/>
    <mergeCell ref="A26:G26"/>
    <mergeCell ref="B27:C27"/>
    <mergeCell ref="D27:G27"/>
    <mergeCell ref="B28:C28"/>
    <mergeCell ref="D28:G28"/>
    <mergeCell ref="B29:C29"/>
    <mergeCell ref="D29:G29"/>
    <mergeCell ref="B23:D23"/>
    <mergeCell ref="E23:G23"/>
    <mergeCell ref="B24:D24"/>
    <mergeCell ref="E24:G24"/>
    <mergeCell ref="B25:D25"/>
    <mergeCell ref="E25:G25"/>
    <mergeCell ref="A42:A44"/>
    <mergeCell ref="B30:C30"/>
    <mergeCell ref="D30:G30"/>
    <mergeCell ref="A31:G31"/>
    <mergeCell ref="B32:C32"/>
    <mergeCell ref="D32:G32"/>
    <mergeCell ref="B33:C33"/>
    <mergeCell ref="D33:G33"/>
    <mergeCell ref="A41:G41"/>
    <mergeCell ref="E42:G42"/>
    <mergeCell ref="E43:G43"/>
    <mergeCell ref="E44:G44"/>
    <mergeCell ref="B34:C34"/>
    <mergeCell ref="D34:G34"/>
    <mergeCell ref="A35:G35"/>
    <mergeCell ref="A36:A40"/>
    <mergeCell ref="B36:C36"/>
    <mergeCell ref="D36:G36"/>
    <mergeCell ref="B37:C40"/>
    <mergeCell ref="D37:G40"/>
    <mergeCell ref="A2:G2"/>
    <mergeCell ref="D48:G48"/>
    <mergeCell ref="B61:E61"/>
    <mergeCell ref="A62:G62"/>
    <mergeCell ref="A56:G56"/>
    <mergeCell ref="B57:D57"/>
    <mergeCell ref="B58:D59"/>
    <mergeCell ref="F58:G58"/>
    <mergeCell ref="A53:B53"/>
    <mergeCell ref="E53:G53"/>
    <mergeCell ref="A54:B55"/>
    <mergeCell ref="E54:G54"/>
    <mergeCell ref="E55:G55"/>
    <mergeCell ref="A49:G49"/>
    <mergeCell ref="A50:B50"/>
    <mergeCell ref="E50:G50"/>
    <mergeCell ref="A51:B52"/>
    <mergeCell ref="E51:G51"/>
    <mergeCell ref="A4:G4"/>
    <mergeCell ref="E52:G52"/>
    <mergeCell ref="A45:G45"/>
    <mergeCell ref="D46:G46"/>
    <mergeCell ref="D47:G47"/>
    <mergeCell ref="A46:A48"/>
    <mergeCell ref="A81:G81"/>
    <mergeCell ref="A89:G89"/>
    <mergeCell ref="A79:G79"/>
    <mergeCell ref="A77:G77"/>
    <mergeCell ref="A83:G83"/>
    <mergeCell ref="B82:G82"/>
    <mergeCell ref="B84:D84"/>
    <mergeCell ref="E58:E59"/>
    <mergeCell ref="A57:A61"/>
    <mergeCell ref="A63:A76"/>
    <mergeCell ref="B78:G78"/>
    <mergeCell ref="B80:G80"/>
    <mergeCell ref="B60:D60"/>
    <mergeCell ref="A84:A88"/>
    <mergeCell ref="B95:D95"/>
    <mergeCell ref="B90:G90"/>
    <mergeCell ref="A91:G91"/>
    <mergeCell ref="B92:D92"/>
    <mergeCell ref="B93:D94"/>
    <mergeCell ref="E93:E94"/>
    <mergeCell ref="F93:G93"/>
    <mergeCell ref="B85:D86"/>
    <mergeCell ref="E85:E86"/>
    <mergeCell ref="F85:G85"/>
    <mergeCell ref="B88:D88"/>
    <mergeCell ref="A92:A95"/>
    <mergeCell ref="B87:D87"/>
  </mergeCells>
  <pageMargins left="0.19685039370078741" right="0.19685039370078741" top="0.19685039370078741" bottom="0.19685039370078741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BD20"/>
  <sheetViews>
    <sheetView showGridLines="0" zoomScaleNormal="100" workbookViewId="0">
      <selection sqref="A1:S1"/>
    </sheetView>
  </sheetViews>
  <sheetFormatPr defaultColWidth="0" defaultRowHeight="0" customHeight="1" zeroHeight="1" x14ac:dyDescent="0.2"/>
  <cols>
    <col min="1" max="1" width="3.7109375" style="9" customWidth="1"/>
    <col min="2" max="2" width="14.85546875" style="9" customWidth="1"/>
    <col min="3" max="3" width="13.85546875" style="9" customWidth="1"/>
    <col min="4" max="4" width="25.7109375" style="9" customWidth="1"/>
    <col min="5" max="5" width="3" style="9" bestFit="1" customWidth="1"/>
    <col min="6" max="6" width="13.140625" style="9" customWidth="1"/>
    <col min="7" max="8" width="3.28515625" style="9" customWidth="1"/>
    <col min="9" max="9" width="15.7109375" style="9" customWidth="1"/>
    <col min="10" max="10" width="16.85546875" style="9" customWidth="1"/>
    <col min="11" max="11" width="8.85546875" style="9" customWidth="1"/>
    <col min="12" max="12" width="13.7109375" style="9" customWidth="1"/>
    <col min="13" max="13" width="12.140625" style="9" customWidth="1"/>
    <col min="14" max="14" width="9.5703125" style="7" customWidth="1"/>
    <col min="15" max="17" width="4.7109375" style="9" hidden="1" customWidth="1"/>
    <col min="18" max="19" width="2.7109375" style="9" hidden="1" customWidth="1"/>
    <col min="20" max="20" width="2.7109375" style="8" customWidth="1"/>
    <col min="21" max="26" width="0" style="8" hidden="1" customWidth="1"/>
    <col min="27" max="27" width="2.7109375" style="8" hidden="1" customWidth="1"/>
    <col min="28" max="56" width="0" style="8" hidden="1" customWidth="1"/>
    <col min="57" max="16384" width="9" style="8" hidden="1"/>
  </cols>
  <sheetData>
    <row r="1" spans="1:26" ht="12.75" x14ac:dyDescent="0.2">
      <c r="A1" s="118" t="s">
        <v>71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</row>
    <row r="2" spans="1:26" ht="12.75" x14ac:dyDescent="0.2">
      <c r="A2" s="142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</row>
    <row r="3" spans="1:26" ht="2.1" customHeight="1" x14ac:dyDescent="0.2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6" ht="11.25" x14ac:dyDescent="0.2">
      <c r="A4" s="144" t="str">
        <f ca="1">"Год раскрытия информации: "&amp;YEAR(TODAY())&amp;" г."</f>
        <v>Год раскрытия информации: 2022 г.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6" ht="5.0999999999999996" customHeight="1" x14ac:dyDescent="0.2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0"/>
      <c r="U5" s="10"/>
      <c r="V5" s="10"/>
      <c r="W5" s="10"/>
      <c r="X5" s="10"/>
      <c r="Y5" s="10"/>
      <c r="Z5" s="10"/>
    </row>
    <row r="6" spans="1:26" ht="11.45" customHeight="1" x14ac:dyDescent="0.2">
      <c r="A6" s="138" t="str">
        <f>'АО"Барнаульская горэлектросеть"'!$D$6:$D$6</f>
        <v>Приобретение программного обеспечения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</row>
    <row r="7" spans="1:26" s="10" customFormat="1" ht="11.25" customHeight="1" x14ac:dyDescent="0.2">
      <c r="A7" s="145" t="s">
        <v>110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</row>
    <row r="8" spans="1:26" s="10" customFormat="1" ht="5.0999999999999996" customHeight="1" x14ac:dyDescent="0.2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</row>
    <row r="9" spans="1:26" s="10" customFormat="1" ht="11.25" customHeight="1" x14ac:dyDescent="0.2">
      <c r="A9" s="138" t="str">
        <f>'АО"Барнаульская горэлектросеть"'!$D$7:$D$7</f>
        <v>M_BGES_1.3.4.1-1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</row>
    <row r="10" spans="1:26" s="10" customFormat="1" ht="11.25" customHeight="1" x14ac:dyDescent="0.2">
      <c r="A10" s="145" t="s">
        <v>109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</row>
    <row r="11" spans="1:26" s="10" customFormat="1" ht="5.0999999999999996" customHeight="1" x14ac:dyDescent="0.2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</row>
    <row r="12" spans="1:26" s="6" customFormat="1" ht="24.95" customHeight="1" x14ac:dyDescent="0.2">
      <c r="A12" s="141" t="s">
        <v>128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</row>
    <row r="13" spans="1:26" ht="5.0999999999999996" customHeight="1" x14ac:dyDescent="0.2">
      <c r="A13" s="138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</row>
    <row r="14" spans="1:26" s="15" customFormat="1" ht="93.75" customHeight="1" x14ac:dyDescent="0.2">
      <c r="A14" s="135" t="s">
        <v>111</v>
      </c>
      <c r="B14" s="135" t="s">
        <v>143</v>
      </c>
      <c r="C14" s="135" t="s">
        <v>144</v>
      </c>
      <c r="D14" s="135" t="s">
        <v>112</v>
      </c>
      <c r="E14" s="139" t="s">
        <v>145</v>
      </c>
      <c r="F14" s="135" t="s">
        <v>113</v>
      </c>
      <c r="G14" s="135" t="s">
        <v>114</v>
      </c>
      <c r="H14" s="135"/>
      <c r="I14" s="135" t="s">
        <v>116</v>
      </c>
      <c r="J14" s="135" t="s">
        <v>115</v>
      </c>
      <c r="K14" s="135" t="s">
        <v>117</v>
      </c>
      <c r="L14" s="135" t="s">
        <v>118</v>
      </c>
      <c r="M14" s="135"/>
      <c r="N14" s="135" t="s">
        <v>134</v>
      </c>
      <c r="O14" s="137" t="s">
        <v>119</v>
      </c>
      <c r="P14" s="134" t="s">
        <v>120</v>
      </c>
      <c r="Q14" s="134" t="s">
        <v>121</v>
      </c>
      <c r="R14" s="134" t="s">
        <v>122</v>
      </c>
      <c r="S14" s="134" t="s">
        <v>123</v>
      </c>
    </row>
    <row r="15" spans="1:26" s="15" customFormat="1" ht="33.75" x14ac:dyDescent="0.2">
      <c r="A15" s="136"/>
      <c r="B15" s="136"/>
      <c r="C15" s="136"/>
      <c r="D15" s="136"/>
      <c r="E15" s="140"/>
      <c r="F15" s="136"/>
      <c r="G15" s="43" t="s">
        <v>124</v>
      </c>
      <c r="H15" s="43" t="s">
        <v>125</v>
      </c>
      <c r="I15" s="136"/>
      <c r="J15" s="136"/>
      <c r="K15" s="136"/>
      <c r="L15" s="44" t="s">
        <v>126</v>
      </c>
      <c r="M15" s="44" t="s">
        <v>127</v>
      </c>
      <c r="N15" s="136"/>
      <c r="O15" s="137"/>
      <c r="P15" s="134"/>
      <c r="Q15" s="134"/>
      <c r="R15" s="134"/>
      <c r="S15" s="134"/>
    </row>
    <row r="16" spans="1:26" s="46" customFormat="1" ht="33.75" customHeight="1" x14ac:dyDescent="0.2">
      <c r="A16" s="55">
        <v>1</v>
      </c>
      <c r="B16" s="47" t="s">
        <v>146</v>
      </c>
      <c r="C16" s="57">
        <v>44470</v>
      </c>
      <c r="D16" s="56" t="s">
        <v>152</v>
      </c>
      <c r="E16" s="58"/>
      <c r="F16" s="59">
        <f>67167.431/1.2</f>
        <v>55972.859166666669</v>
      </c>
      <c r="G16" s="50" t="s">
        <v>147</v>
      </c>
      <c r="H16" s="50" t="s">
        <v>147</v>
      </c>
      <c r="I16" s="60" t="s">
        <v>151</v>
      </c>
      <c r="J16" s="61">
        <f>67161.3738/1.2</f>
        <v>55967.811500000003</v>
      </c>
      <c r="K16" s="61">
        <f>J16*1.2</f>
        <v>67161.373800000001</v>
      </c>
      <c r="L16" s="63" t="s">
        <v>150</v>
      </c>
      <c r="M16" s="51" t="s">
        <v>148</v>
      </c>
      <c r="N16" s="62">
        <v>44467</v>
      </c>
      <c r="O16" s="45"/>
      <c r="P16" s="42"/>
      <c r="Q16" s="42"/>
      <c r="R16" s="42"/>
      <c r="S16" s="42"/>
    </row>
    <row r="17" spans="1:19" s="15" customFormat="1" ht="15.75" customHeight="1" thickBot="1" x14ac:dyDescent="0.25">
      <c r="A17" s="130" t="s">
        <v>149</v>
      </c>
      <c r="B17" s="131"/>
      <c r="C17" s="131"/>
      <c r="D17" s="131"/>
      <c r="E17" s="131"/>
      <c r="F17" s="131"/>
      <c r="G17" s="131"/>
      <c r="H17" s="131"/>
      <c r="I17" s="131"/>
      <c r="J17" s="48">
        <f>SUM(J16:J16)</f>
        <v>55967.811500000003</v>
      </c>
      <c r="K17" s="49">
        <f>SUM(K16:K16)</f>
        <v>67161.373800000001</v>
      </c>
      <c r="L17" s="132"/>
      <c r="M17" s="132"/>
      <c r="N17" s="133"/>
      <c r="O17" s="45"/>
      <c r="P17" s="42"/>
      <c r="Q17" s="42"/>
      <c r="R17" s="42"/>
      <c r="S17" s="42"/>
    </row>
    <row r="18" spans="1:19" ht="11.45" customHeight="1" x14ac:dyDescent="0.2"/>
    <row r="19" spans="1:19" ht="11.45" hidden="1" customHeight="1" x14ac:dyDescent="0.2"/>
    <row r="20" spans="1:19" ht="11.45" hidden="1" customHeight="1" x14ac:dyDescent="0.2"/>
  </sheetData>
  <mergeCells count="32">
    <mergeCell ref="A12:S12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0:S10"/>
    <mergeCell ref="A11:S11"/>
    <mergeCell ref="A13:S13"/>
    <mergeCell ref="A14:A15"/>
    <mergeCell ref="B14:B15"/>
    <mergeCell ref="C14:C15"/>
    <mergeCell ref="D14:D15"/>
    <mergeCell ref="E14:E15"/>
    <mergeCell ref="F14:F15"/>
    <mergeCell ref="G14:H14"/>
    <mergeCell ref="I14:I15"/>
    <mergeCell ref="A17:I17"/>
    <mergeCell ref="L17:N17"/>
    <mergeCell ref="Q14:Q15"/>
    <mergeCell ref="R14:R15"/>
    <mergeCell ref="S14:S15"/>
    <mergeCell ref="J14:J15"/>
    <mergeCell ref="K14:K15"/>
    <mergeCell ref="L14:M14"/>
    <mergeCell ref="N14:N15"/>
    <mergeCell ref="O14:O15"/>
    <mergeCell ref="P14:P15"/>
  </mergeCells>
  <pageMargins left="0.19685039370078741" right="0.19685039370078741" top="0.39370078740157483" bottom="0.39370078740157483" header="0" footer="0"/>
  <pageSetup paperSize="9" scale="85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АО"Барнаульская горэлектросеть"</vt:lpstr>
      <vt:lpstr>Отчет о закупках</vt:lpstr>
      <vt:lpstr>'АО"Барнаульская горэлектросеть"'!Область_печати</vt:lpstr>
      <vt:lpstr>'Отчет о закупках'!Область_печати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Владимировна Кулеш</dc:creator>
  <cp:lastModifiedBy>Арина Владимировна Кулеш</cp:lastModifiedBy>
  <cp:lastPrinted>2021-11-11T05:38:53Z</cp:lastPrinted>
  <dcterms:created xsi:type="dcterms:W3CDTF">2021-03-30T01:53:30Z</dcterms:created>
  <dcterms:modified xsi:type="dcterms:W3CDTF">2022-10-30T17:26:05Z</dcterms:modified>
</cp:coreProperties>
</file>